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 JULIO\Downloads\CONTRATACION PROVISIONAL ELECTRICA\"/>
    </mc:Choice>
  </mc:AlternateContent>
  <bookViews>
    <workbookView xWindow="0" yWindow="0" windowWidth="20490" windowHeight="7350"/>
  </bookViews>
  <sheets>
    <sheet name="PROPUESTA ECONOMICA" sheetId="2" r:id="rId1"/>
  </sheets>
  <definedNames>
    <definedName name="_xlnm.Print_Area" localSheetId="0">'PROPUESTA ECONOMICA'!$A$1:$F$60</definedName>
    <definedName name="_xlnm.Print_Titles" localSheetId="0">'PROPUESTA ECONOMICA'!$1:$6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2" l="1"/>
  <c r="F49" i="2"/>
  <c r="F37" i="2" l="1"/>
  <c r="F26" i="2"/>
  <c r="F27" i="2"/>
  <c r="F28" i="2"/>
  <c r="F29" i="2"/>
  <c r="F30" i="2"/>
  <c r="F31" i="2"/>
  <c r="F32" i="2"/>
  <c r="F25" i="2"/>
  <c r="F10" i="2"/>
  <c r="F11" i="2"/>
  <c r="F12" i="2"/>
  <c r="F13" i="2"/>
  <c r="F14" i="2"/>
  <c r="F15" i="2"/>
  <c r="F16" i="2"/>
  <c r="F17" i="2"/>
  <c r="F18" i="2"/>
  <c r="F19" i="2"/>
  <c r="F20" i="2"/>
  <c r="F21" i="2"/>
  <c r="F9" i="2"/>
  <c r="F22" i="2" l="1"/>
  <c r="F33" i="2"/>
  <c r="F39" i="2" s="1"/>
  <c r="F42" i="2" s="1"/>
  <c r="F51" i="2" s="1"/>
</calcChain>
</file>

<file path=xl/sharedStrings.xml><?xml version="1.0" encoding="utf-8"?>
<sst xmlns="http://schemas.openxmlformats.org/spreadsheetml/2006/main" count="101" uniqueCount="80">
  <si>
    <t xml:space="preserve"> Item </t>
  </si>
  <si>
    <t xml:space="preserve"> Descripción </t>
  </si>
  <si>
    <t xml:space="preserve"> Unidad </t>
  </si>
  <si>
    <t xml:space="preserve"> Cantidad </t>
  </si>
  <si>
    <t xml:space="preserve"> Valor Unit. </t>
  </si>
  <si>
    <t xml:space="preserve"> Valor Parcial </t>
  </si>
  <si>
    <t>Ml</t>
  </si>
  <si>
    <t>Mt</t>
  </si>
  <si>
    <t>Gl</t>
  </si>
  <si>
    <t>COSTO DIRECTO</t>
  </si>
  <si>
    <t>COSTO TOTAL</t>
  </si>
  <si>
    <t>Administración</t>
  </si>
  <si>
    <t>Imprevistos</t>
  </si>
  <si>
    <t>Utilidad</t>
  </si>
  <si>
    <t xml:space="preserve">   IVA sobre Utilidad</t>
  </si>
  <si>
    <t>COSTOS INDIRECTOS</t>
  </si>
  <si>
    <t>OBRAS ELECTRICAS PARA EL TENDIDO DE RED DE BT Y MT, MONTAJE DE CENTRO DE TRANSFORMACIÓN DE 75 KVA TRIFASICO, EQUIPO DE MEDIDA, TABLERO DE DISTRIBUCIÓN GENERAL Y ALIMENTADORES SEGÚN DISEÑO PARA ENERGIZACIÓN PROVISIONAL DEL BLOQUE 1 Y BATERIA SANITARIA 1 DE LA PRIMERA ETAPA DE LA CIUDADELA UNIVERSITARIA SANTANDER DE QUILICHAO DE LA UNIVERSIDAD DEL CAUCA</t>
  </si>
  <si>
    <t>PROVISIONAL ELÉCTRICO</t>
  </si>
  <si>
    <t>MEDIA TENSIÓN - TRANSFORMADOR - EQUIPO DE MEDIDA</t>
  </si>
  <si>
    <t>2.1.1</t>
  </si>
  <si>
    <t>SERVICIO DE CONEXION (línea viva) de redes eléctricas externas de media tensión para conexión a nodo otorgado por el Operador de Red, pago de derechos por conexión al operador de red y demas logística necesaria.</t>
  </si>
  <si>
    <t>UND</t>
  </si>
  <si>
    <t>2.1.2</t>
  </si>
  <si>
    <t>LOCALIZACION Y REPLANTEO red media y baja tensión para ubicación posteadura y tendido de red trifásica en ambas tensiones.</t>
  </si>
  <si>
    <t>2.1.3</t>
  </si>
  <si>
    <t>Estructura y conjunto para arranque en estructura existente TSN 235C, incluye suministro de herraje para adecuacion de red trifasica de salida. Mano de obra: intalación elementos en crucetería existente debidamente soportada a la posteadura..</t>
  </si>
  <si>
    <t>2.1.4</t>
  </si>
  <si>
    <t>TSN213PC - Conjunto trifásico sencillo normal horizontal retención incluye poste de concreto reforzado, 12 mts. * 510 kg. Materiales y detalle constructivo del TSN213PC según norma CEO. Transporte  y acarreo posteadura y herraje. Mano de obra: Apertura hueco, hincado y aplomado del poste utilizando grua, vestida de poste según estructura aseo y retiro de sobrantes.</t>
  </si>
  <si>
    <t>2.1.5</t>
  </si>
  <si>
    <t>TSN213PC - Conjunto trifásico sencillo normal horizontal retención incluye poste de concreto reforzado, 14 mts. * 750 kg. Materiales y detalle constructivo del TSN213PC según norma CEO. Incluye cortacircuitos. Transporte  y acarreo posteadura y herraje. Mano de obra: Apertura hueco, hincado y aplomado del poste utilizando grua, vestida de poste según estructura aseo y retiro de sobrantes.</t>
  </si>
  <si>
    <t>2.1.6</t>
  </si>
  <si>
    <t>TSN215C - Conjunto trifásico sencillo normal horizontal terminal incluye poste de concreto reforzado, 12 mts. * 750 kg. Materiales y detalle constructivo del TSN215C según norma CEO. Transporte y acarreo de posteadura y herraje. Mano de obra: Apertura hueco, hincado y aplomado del poste utilizando grua, vestida de poste según estructura aseo y retiro de sobrantes.</t>
  </si>
  <si>
    <t>2.1.7</t>
  </si>
  <si>
    <t>TSN211P - Conjunto trifásico sencillo normal horizontal corrido, incluye suministro incluye poste de concreto reforzado, 12 mts. * 510 kg. Materiales y detalle constructivo del TSN211P según norma CEO. Transporte  y acarreo posteadura y herraje. Mano de obra: Apertura hueco, hincado y aplomado del poste utilizando grua, vestida de poste según estructura aseo y retiro de sobrantes.</t>
  </si>
  <si>
    <t>2.1.8</t>
  </si>
  <si>
    <t>RTD2 - Conjunto retenida directa a tierra para red media tensión materiales y detalle constructivo RTD2 según norma Operador de Red. Transporte y acarreo materiales.  Mano de obra incluye excavación hueco, enterramiento zapata rellenando con recebo compactado, armada de retenida, montaje en poste y tensionado del templete a cuatro metros del pie del poste, aseo y retiro de escombros.</t>
  </si>
  <si>
    <t>2.1.9</t>
  </si>
  <si>
    <t xml:space="preserve">Tendido aéreo RED TRIFASICA MT, en calibre ACSR 1/0 AWG, incluye cable acsr </t>
  </si>
  <si>
    <t>2.1.11</t>
  </si>
  <si>
    <t>CTT21 - Conjunto centro de transformación trifásico red MT horizontal 13.2 kV, incluye transformador de 75 kVA 13.200/208/110v en aceite, con protecciones: pararrayos 15kv y cortacircuitos con sus respectivos fusibles. Transporte y acarreo de transformador y herraje. Mano de obra: Montaje transformador con apoyo de grua y montaje de juego de cortacircuitos y pararrayos.</t>
  </si>
  <si>
    <t>2.1.12</t>
  </si>
  <si>
    <t>Sistema de Puesta a Tierra - SPT, con un electrodo, en cable de Cu desnudo 2 awg, incluye cable extendido por el poste, varillas Cu - Cu de 5/8" x 2.40 mts, soldadura termowell de 115 g, bolsa de fabigel de 15 kg por electrodo, tubo imc 1/2", 2 zunchos de cinta -band-it 1/2" con sus hebillas. Mano de obra construcción caja inspección, enterramieto varilla, preparacion químico mejoramiento de tierra, armada de moldes y aplicación de soldadura termowell. Retiro sobrantes y aseo. (un sistema para el transformador y otro para el último poste red BT)</t>
  </si>
  <si>
    <t>2.1.13</t>
  </si>
  <si>
    <t>Suministro e instalación EQUIPO DE MEDIDA semidirecta, incluye medidor 3F - TC INT 400/5A, 0.5S 2.5-10 VA, 600V calibrado en laboratorio certificado, caja de policarbonato, cable de control  4x12 awg multicolor 7 hilos, cable de control apantallado 7x14awg 600v, bloque de pruebas y demas accesorios y mano de obra, el cual debe ser recibido a satisfacción por el Operador de Red</t>
  </si>
  <si>
    <t>2.1.14</t>
  </si>
  <si>
    <t>PAGO TRAMITES Y DERECHOS para visita de inspección de "obra conforme",  por parte del operador de red para energización del servicio de energía eléctrica, incluye tres(3) visitas.</t>
  </si>
  <si>
    <t>BLOQUE 1 - ACOMETIDA BT, TDG Y CONEXIÓN ALIMENTADORES</t>
  </si>
  <si>
    <t>2.2.1</t>
  </si>
  <si>
    <t>ACOMETIDA cable cuadruplex trenzado 4/0 awg  tendido desde bornes del transformador hasta los bornes del tablero TDG, extendido por perchas de un puesto adosadas a la fachada posterior del  bloque. Incluye, cable trenzado, percha y material de fijación, borna terminal de acuerdo al calibre del conductor en cada extremo, ponchado de  puntas en ambos extremos de los conductores e identifión de las mismas con cinta de colores según su fase,  fijación de marquilla en acrílico 10x4cm en cada extremo indicando el circuito. Mano de obra, tendido red trenzada, fijación de perchas, ponchado, conexión a bornes, aseo.</t>
  </si>
  <si>
    <t>2.2.2</t>
  </si>
  <si>
    <t>Suministro e instalación TDG en GABINETE METALICO Celco de sobreponer tipo A-CDA con todos los elementos especificados en el diagrama unifilar para el control y protección en baja tensión, Cerramiento: Nema 1. Lámina: Galvanizada. Calibre 16. Color: RAL 7032. Tipo de Pintura: Electrostática en polvo. Placa para identificación en gravoply, 10 x 5cm.(Con Certificado de Conformidad de Producto según RETIE 2013). Mano de obra montaje e instalación del tablero y conexión de la acometida princiapla al mismo, aseo</t>
  </si>
  <si>
    <t>2.2.3</t>
  </si>
  <si>
    <t>Reubicación de ALIMENTADORES TRIFASICO 5H - 220v (EXISTENTES), al TDG, consistente en identificación de circuitos que van de los tableros, marcación con cinta de colores según su fase, marquillas de identificación tipo flecha  indicando el tablero al cual pertenece. Mano de obra: soltura del cableado de la bandeja y devolverlos al 2do piso, conexión alimentadores trifásico en bornes del gabinete TDG, aseo NOTA: no se debe cortar los conductores que vienen de los tableros.</t>
  </si>
  <si>
    <t>2.2.4</t>
  </si>
  <si>
    <t>Suministro y tendido ALIMENTADOR TRIFASICO 5H - 220v, en cable de cobre aislado THHN/THWN 3x10+10+10T awg para alimentar motobomba 3H,  borna terminal de acuerdo al calibre del conductor en cada extremo, marquilla tipo flecha. Mano de obra: Tendido del alimentador  ponchado de puntas de los conductores a su respectivas bornas identificada con cinta de colores según su fase, fijación de marquilla indicando el circuito al cual pertenece, conexión alimentador trifásico en bornes del gabinete y motobomba, aseo</t>
  </si>
  <si>
    <t>2.2.5</t>
  </si>
  <si>
    <t>Salida ILUMINACION con SOPORTES, en tubería conduit IMC Ø ½" + accesorios, incluye caja octogona, Cajas de empalme en cielo cuando se requiera, Tapa ciega, Prensaestopa,  Conductores en Cu 3 #12 awg THHN/THWN ,  Cable encauchetado 3x16 awg (±0.80 Mt), Tomacorriente y clavija aérea con polo a tierra para conexión a luminaria.  El toma debe quedar etiquetado con banda plástica indicando el circuito al cual pertenece, Empalmes con conectores de resorte tipo 3M Scotchlok,  Guayas 1/8" con pernos de amarre para sujetar la luminaria, Tubería soportada en losa con grapa galvanizada doble ala y chazo metálico de pistola.  Mano de obra donde sea necesario de: regata, entubado, resane, cableado, aparateado, aseo.</t>
  </si>
  <si>
    <t>2.2.6</t>
  </si>
  <si>
    <t>Salida INTERRUPTOR SENCILLO en tubería conduit IMC Ø ½" + accesorios, incluye caja 2x4" galvanizada, Conductores en Cu 3 #12 THHN/THWN, Usar color negro para retorno, Interruptor sencillo 15a Leviton decora con borna para aterrizarlo, Empalmes con conectores de resorte tipo 3M Scotchlok, Tubería soportada en losa y pared con grapa galvanizada doble ala y chazo metálico de pistola. Mano de obra donde sea necesario de: regata, entubado, resane, cableado, aparateado, aseo.</t>
  </si>
  <si>
    <t>2.2.7</t>
  </si>
  <si>
    <t>Salida TOMA GFCI doble monofásico en tubería conduit IMC Ø ½" + accesorios, incluye caja  4x4’’ rawelt con tapa suplemento, Conductores en Cu 3 #12 THHN/THWN Toma GFCI Levitón con polo a tierra y tapa, Empalmes con conectores de resorte tipo 3M Scotchlok, El toma debe quedar etiquetado con marquilla alto relieve indicando el circuito al cual pertenece. Tubería soportada en losa y pared con grapa galvanizada doble ala y chazo metálico de pistola. Mano de obra donde sea necesario de: regata, entubado, resane, cableado, aparateado, aseo. Suministro e instalación LAMPARA HERMETICA 2x18w T8 Sylvania incluye accesorios y demas SUBTOTAL BLOQUE 1 - ACOMETIDA BT, TDG Y CONEXIÓN</t>
  </si>
  <si>
    <t>2.2.8</t>
  </si>
  <si>
    <t>Suministro e instalación LAMPARA HERMETICA 2x18w T8 Sylvania incluye accesorios y demas</t>
  </si>
  <si>
    <t>2.3.1</t>
  </si>
  <si>
    <t>ACOMETIDA cable cuadruplex trenzado 2/0 awg  tendido desde bornes del transformador hasta los bornes del totalizador del tablero trifasico, extendido por perchas de un puesto adosadas a los postes segun normativa del operador de red. Incluye, cable trenzado, percha y material de fijación, borna terminal de acuerdo al calibre del conductor en cada extremo, ponchado de  puntas en ambos extremos de los conductores e identifión de las mismas con cinta de colores según su fase,  fijación de marquilla en acrílico 10x4cm en cada extremo indicando el circuito. Mano de obra, tendido red trenzada, fijación de perchas, ponchado, conexión a bornes, aseo.</t>
  </si>
  <si>
    <t>SUBTOTAL PROVISIONAL ELÉCTRICO</t>
  </si>
  <si>
    <t xml:space="preserve">FIRMA DEL PROPONENTE: </t>
  </si>
  <si>
    <t xml:space="preserve">NOMBRE DEL PROPONENTE:  </t>
  </si>
  <si>
    <t xml:space="preserve">DIRECCIÓN: </t>
  </si>
  <si>
    <t xml:space="preserve">CELULAR: </t>
  </si>
  <si>
    <t xml:space="preserve">E-MAIL: </t>
  </si>
  <si>
    <t>%</t>
  </si>
  <si>
    <t>COSTO INDIRECTO</t>
  </si>
  <si>
    <t>PORTERIA - ACOMETIDA BT</t>
  </si>
  <si>
    <t>SUBTOTAL PORTERIA - ACOMETIDA BT</t>
  </si>
  <si>
    <t>SUBTOTAL BLOQUE 1 - ACOMETIDA BT, TDG Y CONEXIÓN ALIMENTADORES</t>
  </si>
  <si>
    <t>ANEXO B</t>
  </si>
  <si>
    <t>PROPUESTA ECONOMICA</t>
  </si>
  <si>
    <t>INVITACIÓN PÚBLICA VADM No. ____ DEL ___ DE ___________ DE 2022</t>
  </si>
  <si>
    <t>SUBTOTAL MEDIA TENSIÓN - TRANSFORMADOR - EQUIPO DE MEDIDA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</si>
</sst>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_);[Red]\(&quot;$&quot;#,##0\)"/>
  </numFmts>
  <fonts count="3" x14ac:knownFonts="1">
    <font>
      <sz val="11"/>
      <color theme="1"/>
      <name val="Calibri"/>
      <family val="2"/>
      <scheme val="minor"/>
    </font>
    <font>
      <b/>
      <sz val="11"/>
      <color theme="1"/>
      <name val="Calibri"/>
      <family val="2"/>
      <scheme val="minor"/>
    </font>
    <font>
      <b/>
      <sz val="11"/>
      <color rgb="FFFF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left"/>
    </xf>
    <xf numFmtId="3" fontId="0" fillId="0" borderId="0" xfId="0" applyNumberFormat="1" applyAlignment="1">
      <alignment horizontal="right"/>
    </xf>
    <xf numFmtId="164" fontId="2" fillId="0" borderId="0" xfId="0" applyNumberFormat="1" applyFont="1" applyBorder="1" applyAlignment="1">
      <alignment horizontal="right"/>
    </xf>
    <xf numFmtId="164" fontId="0" fillId="0" borderId="0" xfId="0" applyNumberFormat="1"/>
    <xf numFmtId="0" fontId="1" fillId="0" borderId="0" xfId="0" applyFont="1"/>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left" vertical="center" wrapText="1"/>
    </xf>
    <xf numFmtId="3" fontId="0" fillId="0" borderId="1" xfId="0" applyNumberFormat="1" applyBorder="1" applyAlignment="1">
      <alignment horizontal="right" vertical="center"/>
    </xf>
    <xf numFmtId="0" fontId="0" fillId="0" borderId="1" xfId="0" applyBorder="1" applyAlignment="1">
      <alignment horizontal="right"/>
    </xf>
    <xf numFmtId="164" fontId="1" fillId="0" borderId="1" xfId="0" applyNumberFormat="1" applyFont="1" applyBorder="1" applyAlignment="1">
      <alignment horizontal="right"/>
    </xf>
    <xf numFmtId="0" fontId="0" fillId="0" borderId="2" xfId="0" applyBorder="1" applyAlignment="1"/>
    <xf numFmtId="0" fontId="0" fillId="0" borderId="3" xfId="0" applyBorder="1" applyAlignment="1"/>
    <xf numFmtId="0" fontId="0" fillId="0" borderId="4" xfId="0" applyBorder="1" applyAlignment="1">
      <alignment horizontal="right"/>
    </xf>
    <xf numFmtId="0" fontId="0" fillId="0" borderId="3" xfId="0" applyBorder="1" applyAlignment="1">
      <alignment horizontal="right"/>
    </xf>
    <xf numFmtId="0" fontId="0" fillId="0" borderId="4" xfId="0" applyBorder="1"/>
    <xf numFmtId="0" fontId="0" fillId="0" borderId="3" xfId="0" applyBorder="1"/>
    <xf numFmtId="0" fontId="0" fillId="0" borderId="2" xfId="0" applyBorder="1"/>
    <xf numFmtId="0" fontId="0" fillId="0" borderId="3" xfId="0" applyBorder="1"/>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center" vertical="center" wrapText="1"/>
    </xf>
    <xf numFmtId="0" fontId="1" fillId="0" borderId="0" xfId="0" applyFont="1" applyAlignment="1">
      <alignment horizontal="center"/>
    </xf>
    <xf numFmtId="0" fontId="0" fillId="0" borderId="0" xfId="0" applyFont="1"/>
    <xf numFmtId="0" fontId="1" fillId="0" borderId="1" xfId="0" applyFont="1" applyBorder="1" applyAlignment="1">
      <alignment horizontal="left" vertical="center" wrapText="1"/>
    </xf>
    <xf numFmtId="0" fontId="1" fillId="0" borderId="1" xfId="0" applyFont="1" applyBorder="1" applyAlignment="1">
      <alignment horizontal="right" vertical="center"/>
    </xf>
    <xf numFmtId="3" fontId="1" fillId="0" borderId="1" xfId="0" applyNumberFormat="1"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9" fontId="0" fillId="0" borderId="1" xfId="0" applyNumberFormat="1" applyBorder="1" applyAlignment="1">
      <alignment horizontal="center" vertical="center"/>
    </xf>
    <xf numFmtId="164" fontId="1" fillId="0" borderId="1" xfId="0" applyNumberFormat="1" applyFont="1" applyBorder="1" applyAlignment="1">
      <alignment horizontal="right" vertical="center"/>
    </xf>
    <xf numFmtId="0" fontId="0" fillId="0" borderId="2" xfId="0" applyBorder="1" applyAlignment="1">
      <alignment vertical="center"/>
    </xf>
    <xf numFmtId="0" fontId="0" fillId="0" borderId="3" xfId="0" applyBorder="1" applyAlignment="1">
      <alignment vertical="center"/>
    </xf>
    <xf numFmtId="0" fontId="0" fillId="0" borderId="3" xfId="0" applyBorder="1" applyAlignment="1">
      <alignment vertical="center"/>
    </xf>
    <xf numFmtId="0" fontId="0" fillId="0" borderId="4"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view="pageBreakPreview" zoomScale="85" zoomScaleNormal="85" zoomScaleSheetLayoutView="85" workbookViewId="0">
      <selection activeCell="I59" sqref="I59"/>
    </sheetView>
  </sheetViews>
  <sheetFormatPr baseColWidth="10" defaultRowHeight="15" x14ac:dyDescent="0.25"/>
  <cols>
    <col min="1" max="1" width="6" bestFit="1" customWidth="1"/>
    <col min="2" max="2" width="75" customWidth="1"/>
    <col min="3" max="3" width="8.140625" bestFit="1" customWidth="1"/>
    <col min="4" max="4" width="9.7109375" bestFit="1" customWidth="1"/>
    <col min="5" max="5" width="11.28515625" bestFit="1" customWidth="1"/>
    <col min="6" max="6" width="12.85546875" bestFit="1" customWidth="1"/>
  </cols>
  <sheetData>
    <row r="1" spans="1:6" x14ac:dyDescent="0.25">
      <c r="A1" s="27" t="s">
        <v>76</v>
      </c>
      <c r="B1" s="27"/>
      <c r="C1" s="27"/>
      <c r="D1" s="27"/>
      <c r="E1" s="27"/>
      <c r="F1" s="27"/>
    </row>
    <row r="2" spans="1:6" x14ac:dyDescent="0.25">
      <c r="A2" s="27" t="s">
        <v>77</v>
      </c>
      <c r="B2" s="27"/>
      <c r="C2" s="27"/>
      <c r="D2" s="27"/>
      <c r="E2" s="27"/>
      <c r="F2" s="27"/>
    </row>
    <row r="3" spans="1:6" x14ac:dyDescent="0.25">
      <c r="A3" s="27" t="s">
        <v>78</v>
      </c>
      <c r="B3" s="27"/>
      <c r="C3" s="27"/>
      <c r="D3" s="27"/>
      <c r="E3" s="27"/>
      <c r="F3" s="27"/>
    </row>
    <row r="4" spans="1:6" ht="58.5" customHeight="1" x14ac:dyDescent="0.25">
      <c r="A4" s="26" t="s">
        <v>16</v>
      </c>
      <c r="B4" s="26"/>
      <c r="C4" s="26"/>
      <c r="D4" s="26"/>
      <c r="E4" s="26"/>
      <c r="F4" s="26"/>
    </row>
    <row r="6" spans="1:6" x14ac:dyDescent="0.25">
      <c r="A6" s="6" t="s">
        <v>0</v>
      </c>
      <c r="B6" s="6" t="s">
        <v>1</v>
      </c>
      <c r="C6" s="6" t="s">
        <v>2</v>
      </c>
      <c r="D6" s="6" t="s">
        <v>3</v>
      </c>
      <c r="E6" s="6" t="s">
        <v>4</v>
      </c>
      <c r="F6" s="6" t="s">
        <v>5</v>
      </c>
    </row>
    <row r="7" spans="1:6" x14ac:dyDescent="0.25">
      <c r="A7" s="7">
        <v>2</v>
      </c>
      <c r="B7" s="29" t="s">
        <v>17</v>
      </c>
      <c r="C7" s="7"/>
      <c r="D7" s="30"/>
      <c r="E7" s="30"/>
      <c r="F7" s="30"/>
    </row>
    <row r="8" spans="1:6" x14ac:dyDescent="0.25">
      <c r="A8" s="7">
        <v>2.1</v>
      </c>
      <c r="B8" s="29" t="s">
        <v>18</v>
      </c>
      <c r="C8" s="7"/>
      <c r="D8" s="30"/>
      <c r="E8" s="30"/>
      <c r="F8" s="30"/>
    </row>
    <row r="9" spans="1:6" ht="45" x14ac:dyDescent="0.25">
      <c r="A9" s="9" t="s">
        <v>19</v>
      </c>
      <c r="B9" s="11" t="s">
        <v>20</v>
      </c>
      <c r="C9" s="9" t="s">
        <v>21</v>
      </c>
      <c r="D9" s="9">
        <v>1</v>
      </c>
      <c r="E9" s="12"/>
      <c r="F9" s="12">
        <f t="shared" ref="F9:F21" si="0">+ROUND(D9*E9,0)</f>
        <v>0</v>
      </c>
    </row>
    <row r="10" spans="1:6" ht="30" x14ac:dyDescent="0.25">
      <c r="A10" s="9" t="s">
        <v>22</v>
      </c>
      <c r="B10" s="11" t="s">
        <v>23</v>
      </c>
      <c r="C10" s="9" t="s">
        <v>6</v>
      </c>
      <c r="D10" s="9">
        <v>130</v>
      </c>
      <c r="E10" s="12"/>
      <c r="F10" s="12">
        <f t="shared" si="0"/>
        <v>0</v>
      </c>
    </row>
    <row r="11" spans="1:6" ht="60" x14ac:dyDescent="0.25">
      <c r="A11" s="9" t="s">
        <v>24</v>
      </c>
      <c r="B11" s="11" t="s">
        <v>25</v>
      </c>
      <c r="C11" s="9" t="s">
        <v>21</v>
      </c>
      <c r="D11" s="9">
        <v>1</v>
      </c>
      <c r="E11" s="12"/>
      <c r="F11" s="12">
        <f t="shared" si="0"/>
        <v>0</v>
      </c>
    </row>
    <row r="12" spans="1:6" ht="75" x14ac:dyDescent="0.25">
      <c r="A12" s="9" t="s">
        <v>26</v>
      </c>
      <c r="B12" s="11" t="s">
        <v>27</v>
      </c>
      <c r="C12" s="9" t="s">
        <v>21</v>
      </c>
      <c r="D12" s="9">
        <v>1</v>
      </c>
      <c r="E12" s="12"/>
      <c r="F12" s="12">
        <f t="shared" si="0"/>
        <v>0</v>
      </c>
    </row>
    <row r="13" spans="1:6" ht="90" x14ac:dyDescent="0.25">
      <c r="A13" s="9" t="s">
        <v>28</v>
      </c>
      <c r="B13" s="11" t="s">
        <v>29</v>
      </c>
      <c r="C13" s="9" t="s">
        <v>21</v>
      </c>
      <c r="D13" s="9">
        <v>1</v>
      </c>
      <c r="E13" s="12"/>
      <c r="F13" s="12">
        <f t="shared" si="0"/>
        <v>0</v>
      </c>
    </row>
    <row r="14" spans="1:6" ht="75" x14ac:dyDescent="0.25">
      <c r="A14" s="9" t="s">
        <v>30</v>
      </c>
      <c r="B14" s="11" t="s">
        <v>31</v>
      </c>
      <c r="C14" s="9" t="s">
        <v>21</v>
      </c>
      <c r="D14" s="9">
        <v>1</v>
      </c>
      <c r="E14" s="12"/>
      <c r="F14" s="12">
        <f t="shared" si="0"/>
        <v>0</v>
      </c>
    </row>
    <row r="15" spans="1:6" ht="75" x14ac:dyDescent="0.25">
      <c r="A15" s="9" t="s">
        <v>32</v>
      </c>
      <c r="B15" s="11" t="s">
        <v>33</v>
      </c>
      <c r="C15" s="9" t="s">
        <v>21</v>
      </c>
      <c r="D15" s="9">
        <v>1</v>
      </c>
      <c r="E15" s="12"/>
      <c r="F15" s="12">
        <f t="shared" si="0"/>
        <v>0</v>
      </c>
    </row>
    <row r="16" spans="1:6" ht="90" x14ac:dyDescent="0.25">
      <c r="A16" s="9" t="s">
        <v>34</v>
      </c>
      <c r="B16" s="11" t="s">
        <v>35</v>
      </c>
      <c r="C16" s="9" t="s">
        <v>21</v>
      </c>
      <c r="D16" s="9">
        <v>5</v>
      </c>
      <c r="E16" s="12"/>
      <c r="F16" s="12">
        <f t="shared" si="0"/>
        <v>0</v>
      </c>
    </row>
    <row r="17" spans="1:6" x14ac:dyDescent="0.25">
      <c r="A17" s="9" t="s">
        <v>36</v>
      </c>
      <c r="B17" s="11" t="s">
        <v>37</v>
      </c>
      <c r="C17" s="9" t="s">
        <v>7</v>
      </c>
      <c r="D17" s="9">
        <v>140</v>
      </c>
      <c r="E17" s="12"/>
      <c r="F17" s="12">
        <f t="shared" si="0"/>
        <v>0</v>
      </c>
    </row>
    <row r="18" spans="1:6" ht="75" x14ac:dyDescent="0.25">
      <c r="A18" s="9" t="s">
        <v>38</v>
      </c>
      <c r="B18" s="11" t="s">
        <v>39</v>
      </c>
      <c r="C18" s="9" t="s">
        <v>21</v>
      </c>
      <c r="D18" s="9">
        <v>1</v>
      </c>
      <c r="E18" s="12"/>
      <c r="F18" s="12">
        <f t="shared" si="0"/>
        <v>0</v>
      </c>
    </row>
    <row r="19" spans="1:6" ht="105" x14ac:dyDescent="0.25">
      <c r="A19" s="9" t="s">
        <v>40</v>
      </c>
      <c r="B19" s="11" t="s">
        <v>41</v>
      </c>
      <c r="C19" s="9" t="s">
        <v>21</v>
      </c>
      <c r="D19" s="9">
        <v>2</v>
      </c>
      <c r="E19" s="12"/>
      <c r="F19" s="12">
        <f t="shared" si="0"/>
        <v>0</v>
      </c>
    </row>
    <row r="20" spans="1:6" ht="75" x14ac:dyDescent="0.25">
      <c r="A20" s="9" t="s">
        <v>42</v>
      </c>
      <c r="B20" s="11" t="s">
        <v>43</v>
      </c>
      <c r="C20" s="9" t="s">
        <v>21</v>
      </c>
      <c r="D20" s="9">
        <v>1</v>
      </c>
      <c r="E20" s="12"/>
      <c r="F20" s="12">
        <f t="shared" si="0"/>
        <v>0</v>
      </c>
    </row>
    <row r="21" spans="1:6" ht="45" x14ac:dyDescent="0.25">
      <c r="A21" s="9" t="s">
        <v>44</v>
      </c>
      <c r="B21" s="11" t="s">
        <v>45</v>
      </c>
      <c r="C21" s="9" t="s">
        <v>8</v>
      </c>
      <c r="D21" s="9">
        <v>1</v>
      </c>
      <c r="E21" s="12"/>
      <c r="F21" s="12">
        <f t="shared" si="0"/>
        <v>0</v>
      </c>
    </row>
    <row r="22" spans="1:6" x14ac:dyDescent="0.25">
      <c r="A22" s="7"/>
      <c r="B22" s="29" t="s">
        <v>79</v>
      </c>
      <c r="C22" s="7"/>
      <c r="D22" s="7"/>
      <c r="E22" s="31"/>
      <c r="F22" s="31">
        <f>+SUM(F9:F21)</f>
        <v>0</v>
      </c>
    </row>
    <row r="23" spans="1:6" x14ac:dyDescent="0.25">
      <c r="A23" s="7"/>
      <c r="B23" s="29"/>
      <c r="C23" s="7"/>
      <c r="D23" s="7"/>
      <c r="E23" s="31"/>
      <c r="F23" s="30"/>
    </row>
    <row r="24" spans="1:6" x14ac:dyDescent="0.25">
      <c r="A24" s="7">
        <v>2.2000000000000002</v>
      </c>
      <c r="B24" s="29" t="s">
        <v>46</v>
      </c>
      <c r="C24" s="7"/>
      <c r="D24" s="7"/>
      <c r="E24" s="31"/>
      <c r="F24" s="30"/>
    </row>
    <row r="25" spans="1:6" ht="120" x14ac:dyDescent="0.25">
      <c r="A25" s="9" t="s">
        <v>47</v>
      </c>
      <c r="B25" s="11" t="s">
        <v>48</v>
      </c>
      <c r="C25" s="9" t="s">
        <v>6</v>
      </c>
      <c r="D25" s="9">
        <v>85</v>
      </c>
      <c r="E25" s="12"/>
      <c r="F25" s="12">
        <f t="shared" ref="F25:F32" si="1">+ROUND(D25*E25,0)</f>
        <v>0</v>
      </c>
    </row>
    <row r="26" spans="1:6" ht="105" x14ac:dyDescent="0.25">
      <c r="A26" s="9" t="s">
        <v>49</v>
      </c>
      <c r="B26" s="11" t="s">
        <v>50</v>
      </c>
      <c r="C26" s="9" t="s">
        <v>21</v>
      </c>
      <c r="D26" s="9">
        <v>1</v>
      </c>
      <c r="E26" s="12"/>
      <c r="F26" s="12">
        <f t="shared" si="1"/>
        <v>0</v>
      </c>
    </row>
    <row r="27" spans="1:6" ht="90" x14ac:dyDescent="0.25">
      <c r="A27" s="9" t="s">
        <v>51</v>
      </c>
      <c r="B27" s="11" t="s">
        <v>52</v>
      </c>
      <c r="C27" s="9" t="s">
        <v>21</v>
      </c>
      <c r="D27" s="9">
        <v>7</v>
      </c>
      <c r="E27" s="12"/>
      <c r="F27" s="12">
        <f t="shared" si="1"/>
        <v>0</v>
      </c>
    </row>
    <row r="28" spans="1:6" ht="105" x14ac:dyDescent="0.25">
      <c r="A28" s="9" t="s">
        <v>53</v>
      </c>
      <c r="B28" s="11" t="s">
        <v>54</v>
      </c>
      <c r="C28" s="9" t="s">
        <v>6</v>
      </c>
      <c r="D28" s="9">
        <v>52</v>
      </c>
      <c r="E28" s="12"/>
      <c r="F28" s="12">
        <f t="shared" si="1"/>
        <v>0</v>
      </c>
    </row>
    <row r="29" spans="1:6" ht="135" x14ac:dyDescent="0.25">
      <c r="A29" s="9" t="s">
        <v>55</v>
      </c>
      <c r="B29" s="11" t="s">
        <v>56</v>
      </c>
      <c r="C29" s="9" t="s">
        <v>21</v>
      </c>
      <c r="D29" s="9">
        <v>1</v>
      </c>
      <c r="E29" s="12"/>
      <c r="F29" s="12">
        <f t="shared" si="1"/>
        <v>0</v>
      </c>
    </row>
    <row r="30" spans="1:6" ht="90" x14ac:dyDescent="0.25">
      <c r="A30" s="9" t="s">
        <v>57</v>
      </c>
      <c r="B30" s="11" t="s">
        <v>58</v>
      </c>
      <c r="C30" s="9" t="s">
        <v>21</v>
      </c>
      <c r="D30" s="9">
        <v>1</v>
      </c>
      <c r="E30" s="12"/>
      <c r="F30" s="12">
        <f t="shared" si="1"/>
        <v>0</v>
      </c>
    </row>
    <row r="31" spans="1:6" ht="135" x14ac:dyDescent="0.25">
      <c r="A31" s="9" t="s">
        <v>59</v>
      </c>
      <c r="B31" s="11" t="s">
        <v>60</v>
      </c>
      <c r="C31" s="9" t="s">
        <v>21</v>
      </c>
      <c r="D31" s="9">
        <v>1</v>
      </c>
      <c r="E31" s="12"/>
      <c r="F31" s="12">
        <f t="shared" si="1"/>
        <v>0</v>
      </c>
    </row>
    <row r="32" spans="1:6" ht="30" x14ac:dyDescent="0.25">
      <c r="A32" s="9" t="s">
        <v>61</v>
      </c>
      <c r="B32" s="11" t="s">
        <v>62</v>
      </c>
      <c r="C32" s="9" t="s">
        <v>21</v>
      </c>
      <c r="D32" s="9">
        <v>1</v>
      </c>
      <c r="E32" s="12"/>
      <c r="F32" s="12">
        <f t="shared" si="1"/>
        <v>0</v>
      </c>
    </row>
    <row r="33" spans="1:6" x14ac:dyDescent="0.25">
      <c r="A33" s="7"/>
      <c r="B33" s="29" t="s">
        <v>75</v>
      </c>
      <c r="C33" s="7"/>
      <c r="D33" s="7"/>
      <c r="E33" s="31"/>
      <c r="F33" s="31">
        <f>+SUM(F25:F32)</f>
        <v>0</v>
      </c>
    </row>
    <row r="34" spans="1:6" x14ac:dyDescent="0.25">
      <c r="A34" s="7"/>
      <c r="B34" s="29"/>
      <c r="C34" s="7"/>
      <c r="D34" s="7"/>
      <c r="E34" s="31"/>
      <c r="F34" s="30"/>
    </row>
    <row r="35" spans="1:6" x14ac:dyDescent="0.25">
      <c r="A35" s="7">
        <v>2.2999999999999998</v>
      </c>
      <c r="B35" s="29" t="s">
        <v>73</v>
      </c>
      <c r="C35" s="7"/>
      <c r="D35" s="7"/>
      <c r="E35" s="31"/>
      <c r="F35" s="30"/>
    </row>
    <row r="36" spans="1:6" ht="135" x14ac:dyDescent="0.25">
      <c r="A36" s="9" t="s">
        <v>63</v>
      </c>
      <c r="B36" s="11" t="s">
        <v>64</v>
      </c>
      <c r="C36" s="9" t="s">
        <v>6</v>
      </c>
      <c r="D36" s="9">
        <v>40</v>
      </c>
      <c r="E36" s="12"/>
      <c r="F36" s="12">
        <f t="shared" ref="F36" si="2">+ROUND(D36*E36,0)</f>
        <v>0</v>
      </c>
    </row>
    <row r="37" spans="1:6" x14ac:dyDescent="0.25">
      <c r="A37" s="7"/>
      <c r="B37" s="29" t="s">
        <v>74</v>
      </c>
      <c r="C37" s="7"/>
      <c r="D37" s="30"/>
      <c r="E37" s="30"/>
      <c r="F37" s="31">
        <f>+F36</f>
        <v>0</v>
      </c>
    </row>
    <row r="38" spans="1:6" x14ac:dyDescent="0.25">
      <c r="A38" s="7"/>
      <c r="B38" s="29"/>
      <c r="C38" s="7"/>
      <c r="D38" s="30"/>
      <c r="E38" s="30"/>
      <c r="F38" s="30"/>
    </row>
    <row r="39" spans="1:6" x14ac:dyDescent="0.25">
      <c r="A39" s="7"/>
      <c r="B39" s="29" t="s">
        <v>65</v>
      </c>
      <c r="C39" s="7"/>
      <c r="D39" s="30"/>
      <c r="E39" s="30"/>
      <c r="F39" s="31">
        <f>+F37+F33+F22</f>
        <v>0</v>
      </c>
    </row>
    <row r="40" spans="1:6" x14ac:dyDescent="0.25">
      <c r="A40" s="7"/>
      <c r="B40" s="8"/>
      <c r="C40" s="9"/>
      <c r="D40" s="10"/>
      <c r="E40" s="10"/>
      <c r="F40" s="10"/>
    </row>
    <row r="41" spans="1:6" ht="9.75" customHeight="1" x14ac:dyDescent="0.25">
      <c r="A41" s="1"/>
      <c r="B41" s="15"/>
      <c r="C41" s="16"/>
      <c r="D41" s="16"/>
      <c r="E41" s="18"/>
      <c r="F41" s="17"/>
    </row>
    <row r="42" spans="1:6" x14ac:dyDescent="0.25">
      <c r="A42" s="1"/>
      <c r="B42" s="23" t="s">
        <v>9</v>
      </c>
      <c r="C42" s="24"/>
      <c r="D42" s="25"/>
      <c r="E42" s="13"/>
      <c r="F42" s="14">
        <f>+F39</f>
        <v>0</v>
      </c>
    </row>
    <row r="43" spans="1:6" ht="9.75" customHeight="1" x14ac:dyDescent="0.25">
      <c r="B43" s="21"/>
      <c r="C43" s="22"/>
      <c r="D43" s="22"/>
      <c r="E43" s="20"/>
      <c r="F43" s="19"/>
    </row>
    <row r="44" spans="1:6" x14ac:dyDescent="0.25">
      <c r="A44" s="1"/>
      <c r="B44" s="32" t="s">
        <v>15</v>
      </c>
      <c r="C44" s="33"/>
      <c r="D44" s="34"/>
      <c r="E44" s="10"/>
      <c r="F44" s="10"/>
    </row>
    <row r="45" spans="1:6" x14ac:dyDescent="0.25">
      <c r="A45" s="1"/>
      <c r="B45" s="35" t="s">
        <v>11</v>
      </c>
      <c r="C45" s="36"/>
      <c r="D45" s="37"/>
      <c r="E45" s="38" t="s">
        <v>71</v>
      </c>
      <c r="F45" s="12"/>
    </row>
    <row r="46" spans="1:6" x14ac:dyDescent="0.25">
      <c r="A46" s="1"/>
      <c r="B46" s="35" t="s">
        <v>12</v>
      </c>
      <c r="C46" s="36"/>
      <c r="D46" s="37"/>
      <c r="E46" s="38" t="s">
        <v>71</v>
      </c>
      <c r="F46" s="12"/>
    </row>
    <row r="47" spans="1:6" x14ac:dyDescent="0.25">
      <c r="A47" s="1"/>
      <c r="B47" s="35" t="s">
        <v>13</v>
      </c>
      <c r="C47" s="36"/>
      <c r="D47" s="37"/>
      <c r="E47" s="38" t="s">
        <v>71</v>
      </c>
      <c r="F47" s="12"/>
    </row>
    <row r="48" spans="1:6" x14ac:dyDescent="0.25">
      <c r="A48" s="1"/>
      <c r="B48" s="35" t="s">
        <v>14</v>
      </c>
      <c r="C48" s="36"/>
      <c r="D48" s="37"/>
      <c r="E48" s="38">
        <v>0.19</v>
      </c>
      <c r="F48" s="12"/>
    </row>
    <row r="49" spans="1:8" x14ac:dyDescent="0.25">
      <c r="A49" s="1"/>
      <c r="B49" s="32" t="s">
        <v>72</v>
      </c>
      <c r="C49" s="33"/>
      <c r="D49" s="34"/>
      <c r="E49" s="9" t="s">
        <v>71</v>
      </c>
      <c r="F49" s="39">
        <f>SUM(F45:F48)</f>
        <v>0</v>
      </c>
    </row>
    <row r="50" spans="1:8" x14ac:dyDescent="0.25">
      <c r="B50" s="40"/>
      <c r="C50" s="41"/>
      <c r="D50" s="41"/>
      <c r="E50" s="42"/>
      <c r="F50" s="43"/>
    </row>
    <row r="51" spans="1:8" x14ac:dyDescent="0.25">
      <c r="A51" s="1"/>
      <c r="B51" s="32" t="s">
        <v>10</v>
      </c>
      <c r="C51" s="33"/>
      <c r="D51" s="34"/>
      <c r="E51" s="10"/>
      <c r="F51" s="39">
        <f>+F49+F42</f>
        <v>0</v>
      </c>
      <c r="H51" s="2"/>
    </row>
    <row r="53" spans="1:8" x14ac:dyDescent="0.25">
      <c r="F53" s="3"/>
      <c r="H53" s="4"/>
    </row>
    <row r="54" spans="1:8" x14ac:dyDescent="0.25">
      <c r="F54" s="3"/>
      <c r="H54" s="4"/>
    </row>
    <row r="56" spans="1:8" x14ac:dyDescent="0.25">
      <c r="B56" s="5" t="s">
        <v>66</v>
      </c>
    </row>
    <row r="57" spans="1:8" x14ac:dyDescent="0.25">
      <c r="B57" s="28" t="s">
        <v>67</v>
      </c>
      <c r="D57" s="5"/>
    </row>
    <row r="58" spans="1:8" x14ac:dyDescent="0.25">
      <c r="B58" t="s">
        <v>68</v>
      </c>
    </row>
    <row r="59" spans="1:8" x14ac:dyDescent="0.25">
      <c r="B59" t="s">
        <v>69</v>
      </c>
    </row>
    <row r="60" spans="1:8" x14ac:dyDescent="0.25">
      <c r="B60" t="s">
        <v>70</v>
      </c>
    </row>
  </sheetData>
  <mergeCells count="14">
    <mergeCell ref="A4:F4"/>
    <mergeCell ref="A1:F1"/>
    <mergeCell ref="B42:D42"/>
    <mergeCell ref="B43:D43"/>
    <mergeCell ref="B44:D44"/>
    <mergeCell ref="A2:F2"/>
    <mergeCell ref="A3:F3"/>
    <mergeCell ref="B50:D50"/>
    <mergeCell ref="B51:D51"/>
    <mergeCell ref="B45:D45"/>
    <mergeCell ref="B46:D46"/>
    <mergeCell ref="B47:D47"/>
    <mergeCell ref="B48:D48"/>
    <mergeCell ref="B49:D49"/>
  </mergeCells>
  <printOptions horizontalCentered="1"/>
  <pageMargins left="0.59055118110236227" right="0.59055118110236227" top="0.98425196850393704" bottom="0.78740157480314965" header="0.31496062992125984" footer="0.31496062992125984"/>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PROPUESTA ECONOMICA</vt:lpstr>
      <vt:lpstr>'PROPUESTA ECONOMICA'!Área_de_impresión</vt:lpstr>
      <vt:lpstr>'PROPUESTA ECONOMICA'!Títulos_a_imprimir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CARLOS JULIO</cp:lastModifiedBy>
  <cp:lastPrinted>2022-01-25T21:59:41Z</cp:lastPrinted>
  <dcterms:created xsi:type="dcterms:W3CDTF">2021-01-22T16:18:40Z</dcterms:created>
  <dcterms:modified xsi:type="dcterms:W3CDTF">2022-04-18T15:18:02Z</dcterms:modified>
</cp:coreProperties>
</file>